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30.09.2014" sheetId="1" r:id="rId1"/>
  </sheets>
  <calcPr calcId="124519"/>
</workbook>
</file>

<file path=xl/calcChain.xml><?xml version="1.0" encoding="utf-8"?>
<calcChain xmlns="http://schemas.openxmlformats.org/spreadsheetml/2006/main">
  <c r="H85" i="1"/>
  <c r="H86" s="1"/>
  <c r="G85"/>
  <c r="G86" s="1"/>
  <c r="H78"/>
  <c r="G78"/>
  <c r="H72"/>
  <c r="G72"/>
  <c r="H66"/>
  <c r="H73" s="1"/>
  <c r="G66"/>
  <c r="G73" s="1"/>
  <c r="H42"/>
  <c r="H44" s="1"/>
  <c r="G42"/>
  <c r="G44" s="1"/>
  <c r="F42"/>
  <c r="F44" s="1"/>
  <c r="E42"/>
  <c r="E44" s="1"/>
  <c r="D42"/>
  <c r="D44" s="1"/>
  <c r="C42"/>
  <c r="C44" s="1"/>
  <c r="H34"/>
  <c r="H35" s="1"/>
  <c r="G34"/>
  <c r="G35" s="1"/>
  <c r="F34"/>
  <c r="F35" s="1"/>
  <c r="E34"/>
  <c r="E35" s="1"/>
  <c r="D34"/>
  <c r="D35" s="1"/>
  <c r="C34"/>
  <c r="C35" s="1"/>
  <c r="H28"/>
  <c r="H27"/>
  <c r="G27"/>
  <c r="F27"/>
  <c r="E27"/>
  <c r="D27"/>
  <c r="C27"/>
  <c r="H19"/>
  <c r="G19"/>
  <c r="F19"/>
  <c r="E19"/>
  <c r="D19"/>
  <c r="C19"/>
  <c r="H14"/>
  <c r="H20" s="1"/>
  <c r="H22" s="1"/>
  <c r="H24" s="1"/>
  <c r="H26" s="1"/>
  <c r="H30" s="1"/>
  <c r="G14"/>
  <c r="G20" s="1"/>
  <c r="G22" s="1"/>
  <c r="G24" s="1"/>
  <c r="G26" s="1"/>
  <c r="G30" s="1"/>
  <c r="F14"/>
  <c r="F20" s="1"/>
  <c r="F22" s="1"/>
  <c r="F24" s="1"/>
  <c r="F26" s="1"/>
  <c r="F30" s="1"/>
  <c r="E14"/>
  <c r="E20" s="1"/>
  <c r="E22" s="1"/>
  <c r="E24" s="1"/>
  <c r="E26" s="1"/>
  <c r="E30" s="1"/>
  <c r="D14"/>
  <c r="D20" s="1"/>
  <c r="D22" s="1"/>
  <c r="D24" s="1"/>
  <c r="D26" s="1"/>
  <c r="D30" s="1"/>
  <c r="C14"/>
  <c r="C20" s="1"/>
  <c r="C22" s="1"/>
  <c r="C24" s="1"/>
  <c r="C26" s="1"/>
  <c r="C30" s="1"/>
</calcChain>
</file>

<file path=xl/sharedStrings.xml><?xml version="1.0" encoding="utf-8"?>
<sst xmlns="http://schemas.openxmlformats.org/spreadsheetml/2006/main" count="127" uniqueCount="99">
  <si>
    <t>MANGALAM ENGINEERING PROJECTS LTD</t>
  </si>
  <si>
    <t>REG OFFICE: 101C, KUNDAN HOUSE, GROUND FLOOR, HARINAGAR ASHRAM, MATHURA ROAD, 
NEW DELHI - 110014</t>
  </si>
  <si>
    <t>CIN No : L74899DL1984PLC017356</t>
  </si>
  <si>
    <t>Website : www.mangalamengineering.com</t>
  </si>
  <si>
    <t>E-Mail: info@mangalamengineering.com</t>
  </si>
  <si>
    <t>UNAUDITED FINANCIAL RESULT FOR THE YEAR ENDED 30.09.2014</t>
  </si>
  <si>
    <t>Part - I</t>
  </si>
  <si>
    <r>
      <rPr>
        <b/>
        <u/>
        <sz val="11"/>
        <color theme="1"/>
        <rFont val="Rupee Foradian"/>
        <family val="2"/>
      </rPr>
      <t>(`</t>
    </r>
    <r>
      <rPr>
        <b/>
        <u/>
        <sz val="11"/>
        <color theme="1"/>
        <rFont val="Book Antiqua"/>
        <family val="1"/>
      </rPr>
      <t xml:space="preserve"> In Lacs)</t>
    </r>
  </si>
  <si>
    <t>Sr. No</t>
  </si>
  <si>
    <t>Particulars</t>
  </si>
  <si>
    <t>Quarter Ended</t>
  </si>
  <si>
    <t>Six Months Ended</t>
  </si>
  <si>
    <t>Year Ended</t>
  </si>
  <si>
    <t>3 months ended 30.09.2014</t>
  </si>
  <si>
    <t>3 months ended 
30.06.2014</t>
  </si>
  <si>
    <t>3 months ended 30.09.2013</t>
  </si>
  <si>
    <t>6 Months ended 30.09.2014</t>
  </si>
  <si>
    <t>6 Months ended 30.09.2013</t>
  </si>
  <si>
    <t>Previous year ended 31.03.2014</t>
  </si>
  <si>
    <t>Unaudited</t>
  </si>
  <si>
    <t>Audited</t>
  </si>
  <si>
    <t>Income from Operations</t>
  </si>
  <si>
    <t>b</t>
  </si>
  <si>
    <t>Total operating Income</t>
  </si>
  <si>
    <t>Total Income from Operations (Net)</t>
  </si>
  <si>
    <t>Expenses</t>
  </si>
  <si>
    <t>a</t>
  </si>
  <si>
    <t>Employee Benefit expenses</t>
  </si>
  <si>
    <t>Other Expenses</t>
  </si>
  <si>
    <t>c</t>
  </si>
  <si>
    <t>Change in Inventory of Stock in trade</t>
  </si>
  <si>
    <t>Total Expenses</t>
  </si>
  <si>
    <t>Profit/(Loss) from operation before other income, finance cost &amp; tax (1-2)</t>
  </si>
  <si>
    <t>Other Income</t>
  </si>
  <si>
    <t>Profit/(Loss) before finance cost and tax (3+4)</t>
  </si>
  <si>
    <t>Finance Cost</t>
  </si>
  <si>
    <t>Profit/(Loss) after finance cost but before Tax &amp;  tax (5-6)</t>
  </si>
  <si>
    <t>Current Tax Expenses</t>
  </si>
  <si>
    <t>Net profit/(Loss) from period (7-8)</t>
  </si>
  <si>
    <t>Paid-up equity Share Capital</t>
  </si>
  <si>
    <t>Reserve (Excluding Revaluation Reserve)</t>
  </si>
  <si>
    <r>
      <t xml:space="preserve">Earning per Share (of </t>
    </r>
    <r>
      <rPr>
        <sz val="11"/>
        <color theme="1"/>
        <rFont val="Rupee Foradian"/>
        <family val="2"/>
      </rPr>
      <t>`</t>
    </r>
    <r>
      <rPr>
        <sz val="11"/>
        <color theme="1"/>
        <rFont val="Book Antiqua"/>
        <family val="1"/>
      </rPr>
      <t xml:space="preserve"> 10/- each)</t>
    </r>
  </si>
  <si>
    <r>
      <t>Basic &amp; Diluted (</t>
    </r>
    <r>
      <rPr>
        <sz val="11"/>
        <color theme="1"/>
        <rFont val="Rupee Foradian"/>
        <family val="2"/>
      </rPr>
      <t>`</t>
    </r>
    <r>
      <rPr>
        <sz val="11"/>
        <color theme="1"/>
        <rFont val="Book Antiqua"/>
        <family val="1"/>
      </rPr>
      <t>)</t>
    </r>
  </si>
  <si>
    <t>Part - II</t>
  </si>
  <si>
    <t>A</t>
  </si>
  <si>
    <t>Public Share Holdings</t>
  </si>
  <si>
    <t>Number of Shares</t>
  </si>
  <si>
    <t>Percentage of shareholdings</t>
  </si>
  <si>
    <t>Promoters and Promoter Group Shareholdings</t>
  </si>
  <si>
    <t xml:space="preserve">Pledged/Encumbered </t>
  </si>
  <si>
    <t>Percentage of Shares ( as a % of the total Shareholding of Promoter &amp; promoter Group)</t>
  </si>
  <si>
    <t>Percentage of Shares ( as a % of the total share capital of the company)</t>
  </si>
  <si>
    <t xml:space="preserve">Non-Encumbered </t>
  </si>
  <si>
    <t>B</t>
  </si>
  <si>
    <t>Investor Complaints</t>
  </si>
  <si>
    <t>3 Months ended</t>
  </si>
  <si>
    <t>Pending at the beginning of the quarter</t>
  </si>
  <si>
    <t>Nil</t>
  </si>
  <si>
    <t>Received during the quarter</t>
  </si>
  <si>
    <t>Disposed of during the quarter</t>
  </si>
  <si>
    <t>Remaining unresolved at the end of the quarter</t>
  </si>
  <si>
    <t>STATEMENT OF ASSETS &amp; LIABILITIES</t>
  </si>
  <si>
    <t>Half Year</t>
  </si>
  <si>
    <t>Previous Year</t>
  </si>
  <si>
    <t>As at 30.09.2014</t>
  </si>
  <si>
    <t>As at 31.03.2014</t>
  </si>
  <si>
    <t>EQUITY &amp; LIABILITIES</t>
  </si>
  <si>
    <t>Shareholder's Fund</t>
  </si>
  <si>
    <t>Share Capital</t>
  </si>
  <si>
    <t>Reserve &amp; Surplus</t>
  </si>
  <si>
    <t>Current Liabilities</t>
  </si>
  <si>
    <t>Short Term Borrowings</t>
  </si>
  <si>
    <t>Trade Payables</t>
  </si>
  <si>
    <t>Other Current Liabilities</t>
  </si>
  <si>
    <t>d</t>
  </si>
  <si>
    <t>Short Term Provision</t>
  </si>
  <si>
    <t>ASSETS</t>
  </si>
  <si>
    <t>Non Current Assets</t>
  </si>
  <si>
    <t>Non Current Investment</t>
  </si>
  <si>
    <t>Current Assets</t>
  </si>
  <si>
    <t>Inventories</t>
  </si>
  <si>
    <t>Trade Receivables</t>
  </si>
  <si>
    <t>Cash and bank Balance</t>
  </si>
  <si>
    <t>Short Term Loans and Advances</t>
  </si>
  <si>
    <t>e</t>
  </si>
  <si>
    <t>Other Current assets</t>
  </si>
  <si>
    <t>Total Assets</t>
  </si>
  <si>
    <t>Notes</t>
  </si>
  <si>
    <t>The above results have been approved and taken by the Board of Directors of the company as its meeting held on  13/11/2014
Auditors of the company has done Limited review of the same.</t>
  </si>
  <si>
    <t>As per prescribed by the Accounting Standard 17 Segment reporting is not applicable to the company</t>
  </si>
  <si>
    <t>Previous Year figures have been regrouped/rearranged whatever considered necessary.</t>
  </si>
  <si>
    <t>There is no exceptional/ extra ordinary items during the quarter ended 30th September 2014 and also for the previous ended 31st march 2014.</t>
  </si>
  <si>
    <t>By order of the Board</t>
  </si>
  <si>
    <t>For Mangalam Engineering Projects Ltd</t>
  </si>
  <si>
    <t>N.Khandelwal</t>
  </si>
  <si>
    <t>Dated</t>
  </si>
  <si>
    <t>13 th day of November 2014</t>
  </si>
  <si>
    <t>Director</t>
  </si>
  <si>
    <t>DIN NO.00076629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</si>
</sst>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u/>
      <sz val="11"/>
      <color theme="1"/>
      <name val="Rupee Foradian"/>
      <family val="2"/>
    </font>
    <font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43" fontId="3" fillId="0" borderId="7" xfId="1" applyNumberFormat="1" applyFont="1" applyBorder="1" applyAlignment="1">
      <alignment vertical="center"/>
    </xf>
    <xf numFmtId="43" fontId="3" fillId="0" borderId="8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vertical="center"/>
    </xf>
    <xf numFmtId="43" fontId="4" fillId="0" borderId="1" xfId="1" applyNumberFormat="1" applyFont="1" applyBorder="1" applyAlignment="1">
      <alignment vertical="center"/>
    </xf>
    <xf numFmtId="43" fontId="3" fillId="0" borderId="4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10" xfId="1" applyNumberFormat="1" applyFont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43" fontId="4" fillId="0" borderId="4" xfId="1" applyNumberFormat="1" applyFont="1" applyBorder="1" applyAlignment="1">
      <alignment vertical="center"/>
    </xf>
    <xf numFmtId="43" fontId="4" fillId="0" borderId="6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vertical="center" wrapText="1"/>
    </xf>
    <xf numFmtId="43" fontId="4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3" fontId="3" fillId="0" borderId="1" xfId="1" applyNumberFormat="1" applyFont="1" applyBorder="1" applyAlignment="1">
      <alignment vertical="center"/>
    </xf>
    <xf numFmtId="43" fontId="3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10" fontId="3" fillId="0" borderId="7" xfId="2" applyNumberFormat="1" applyFont="1" applyBorder="1" applyAlignment="1">
      <alignment vertical="center"/>
    </xf>
    <xf numFmtId="9" fontId="3" fillId="0" borderId="10" xfId="2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14" xfId="1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15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43" fontId="3" fillId="0" borderId="6" xfId="1" applyFont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view="pageBreakPreview" topLeftCell="A79" zoomScale="80" zoomScaleSheetLayoutView="80" workbookViewId="0">
      <selection activeCell="B106" sqref="B106"/>
    </sheetView>
  </sheetViews>
  <sheetFormatPr defaultRowHeight="16.5"/>
  <cols>
    <col min="1" max="1" width="6" style="50" bestFit="1" customWidth="1"/>
    <col min="2" max="2" width="33.09765625" style="2" customWidth="1"/>
    <col min="3" max="3" width="11.8984375" style="2" bestFit="1" customWidth="1"/>
    <col min="4" max="5" width="11.69921875" style="2" bestFit="1" customWidth="1"/>
    <col min="6" max="7" width="11.69921875" style="2" customWidth="1"/>
    <col min="8" max="8" width="12.59765625" style="2" bestFit="1" customWidth="1"/>
    <col min="9" max="257" width="8.3984375" style="2" customWidth="1"/>
    <col min="258" max="16384" width="8.7968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 t="s">
        <v>3</v>
      </c>
      <c r="B4" s="1"/>
      <c r="C4" s="1"/>
      <c r="D4" s="1"/>
      <c r="E4" s="1"/>
      <c r="F4" s="1"/>
      <c r="G4" s="1"/>
      <c r="H4" s="1"/>
    </row>
    <row r="5" spans="1:8">
      <c r="A5" s="1" t="s">
        <v>4</v>
      </c>
      <c r="B5" s="1"/>
      <c r="C5" s="1"/>
      <c r="D5" s="1"/>
      <c r="E5" s="1"/>
      <c r="F5" s="1"/>
      <c r="G5" s="1"/>
      <c r="H5" s="1"/>
    </row>
    <row r="6" spans="1:8">
      <c r="A6" s="4"/>
      <c r="B6" s="5"/>
      <c r="C6" s="5"/>
      <c r="D6" s="5"/>
      <c r="E6" s="5"/>
      <c r="F6" s="5"/>
      <c r="G6" s="5"/>
      <c r="H6" s="5"/>
    </row>
    <row r="7" spans="1:8">
      <c r="A7" s="1" t="s">
        <v>5</v>
      </c>
      <c r="B7" s="1"/>
      <c r="C7" s="1"/>
      <c r="D7" s="1"/>
      <c r="E7" s="1"/>
      <c r="F7" s="1"/>
      <c r="G7" s="1"/>
      <c r="H7" s="1"/>
    </row>
    <row r="8" spans="1:8">
      <c r="A8" s="6" t="s">
        <v>6</v>
      </c>
      <c r="H8" s="4" t="s">
        <v>7</v>
      </c>
    </row>
    <row r="9" spans="1:8">
      <c r="A9" s="7" t="s">
        <v>8</v>
      </c>
      <c r="B9" s="7" t="s">
        <v>9</v>
      </c>
      <c r="C9" s="8" t="s">
        <v>10</v>
      </c>
      <c r="D9" s="8"/>
      <c r="E9" s="8"/>
      <c r="F9" s="9" t="s">
        <v>11</v>
      </c>
      <c r="G9" s="10"/>
      <c r="H9" s="11" t="s">
        <v>12</v>
      </c>
    </row>
    <row r="10" spans="1:8" ht="45">
      <c r="A10" s="7"/>
      <c r="B10" s="7"/>
      <c r="C10" s="12" t="s">
        <v>13</v>
      </c>
      <c r="D10" s="12" t="s">
        <v>14</v>
      </c>
      <c r="E10" s="12" t="s">
        <v>15</v>
      </c>
      <c r="F10" s="12" t="s">
        <v>16</v>
      </c>
      <c r="G10" s="12" t="s">
        <v>17</v>
      </c>
      <c r="H10" s="12" t="s">
        <v>18</v>
      </c>
    </row>
    <row r="11" spans="1:8">
      <c r="A11" s="13"/>
      <c r="B11" s="14"/>
      <c r="C11" s="15" t="s">
        <v>19</v>
      </c>
      <c r="D11" s="16" t="s">
        <v>19</v>
      </c>
      <c r="E11" s="15" t="s">
        <v>19</v>
      </c>
      <c r="F11" s="15" t="s">
        <v>19</v>
      </c>
      <c r="G11" s="15" t="s">
        <v>19</v>
      </c>
      <c r="H11" s="15" t="s">
        <v>20</v>
      </c>
    </row>
    <row r="12" spans="1:8">
      <c r="A12" s="17">
        <v>1</v>
      </c>
      <c r="B12" s="18" t="s">
        <v>21</v>
      </c>
      <c r="C12" s="19"/>
      <c r="D12" s="20"/>
      <c r="E12" s="19"/>
      <c r="F12" s="19"/>
      <c r="G12" s="19"/>
      <c r="H12" s="19"/>
    </row>
    <row r="13" spans="1:8">
      <c r="A13" s="21" t="s">
        <v>22</v>
      </c>
      <c r="B13" s="22" t="s">
        <v>23</v>
      </c>
      <c r="C13" s="23">
        <v>1.38</v>
      </c>
      <c r="D13" s="24">
        <v>1.17</v>
      </c>
      <c r="E13" s="23">
        <v>1.19</v>
      </c>
      <c r="F13" s="23">
        <v>2.5499999999999998</v>
      </c>
      <c r="G13" s="23">
        <v>2.36</v>
      </c>
      <c r="H13" s="23">
        <v>13.65</v>
      </c>
    </row>
    <row r="14" spans="1:8">
      <c r="A14" s="25"/>
      <c r="B14" s="26" t="s">
        <v>24</v>
      </c>
      <c r="C14" s="27">
        <f>C13</f>
        <v>1.38</v>
      </c>
      <c r="D14" s="27">
        <f t="shared" ref="D14:H14" si="0">D13</f>
        <v>1.17</v>
      </c>
      <c r="E14" s="27">
        <f t="shared" si="0"/>
        <v>1.19</v>
      </c>
      <c r="F14" s="27">
        <f t="shared" si="0"/>
        <v>2.5499999999999998</v>
      </c>
      <c r="G14" s="27">
        <f t="shared" si="0"/>
        <v>2.36</v>
      </c>
      <c r="H14" s="27">
        <f t="shared" si="0"/>
        <v>13.65</v>
      </c>
    </row>
    <row r="15" spans="1:8">
      <c r="A15" s="17">
        <v>2</v>
      </c>
      <c r="B15" s="18" t="s">
        <v>25</v>
      </c>
      <c r="C15" s="28"/>
      <c r="D15" s="29"/>
      <c r="E15" s="28"/>
      <c r="F15" s="28"/>
      <c r="G15" s="28"/>
      <c r="H15" s="28"/>
    </row>
    <row r="16" spans="1:8">
      <c r="A16" s="30" t="s">
        <v>26</v>
      </c>
      <c r="B16" s="31" t="s">
        <v>27</v>
      </c>
      <c r="C16" s="32">
        <v>1.4</v>
      </c>
      <c r="D16" s="33">
        <v>0.9</v>
      </c>
      <c r="E16" s="32">
        <v>0.56999999999999995</v>
      </c>
      <c r="F16" s="32">
        <v>2.2999999999999998</v>
      </c>
      <c r="G16" s="32">
        <v>0.93</v>
      </c>
      <c r="H16" s="32">
        <v>1.72</v>
      </c>
    </row>
    <row r="17" spans="1:10">
      <c r="A17" s="30" t="s">
        <v>22</v>
      </c>
      <c r="B17" s="31" t="s">
        <v>28</v>
      </c>
      <c r="C17" s="32">
        <v>0.79</v>
      </c>
      <c r="D17" s="33">
        <v>0.68</v>
      </c>
      <c r="E17" s="32">
        <v>0.46</v>
      </c>
      <c r="F17" s="32">
        <v>1.47</v>
      </c>
      <c r="G17" s="32">
        <v>0.72</v>
      </c>
      <c r="H17" s="32">
        <v>1.62</v>
      </c>
    </row>
    <row r="18" spans="1:10">
      <c r="A18" s="21" t="s">
        <v>29</v>
      </c>
      <c r="B18" s="22" t="s">
        <v>30</v>
      </c>
      <c r="C18" s="23">
        <v>0</v>
      </c>
      <c r="D18" s="24">
        <v>0</v>
      </c>
      <c r="E18" s="23">
        <v>0</v>
      </c>
      <c r="F18" s="23">
        <v>0</v>
      </c>
      <c r="G18" s="23">
        <v>0</v>
      </c>
      <c r="H18" s="23">
        <v>0.06</v>
      </c>
    </row>
    <row r="19" spans="1:10">
      <c r="A19" s="34"/>
      <c r="B19" s="18" t="s">
        <v>31</v>
      </c>
      <c r="C19" s="35">
        <f t="shared" ref="C19:H19" si="1">C16+C17+C18</f>
        <v>2.19</v>
      </c>
      <c r="D19" s="36">
        <f t="shared" si="1"/>
        <v>1.58</v>
      </c>
      <c r="E19" s="35">
        <f t="shared" si="1"/>
        <v>1.03</v>
      </c>
      <c r="F19" s="35">
        <f t="shared" si="1"/>
        <v>3.7699999999999996</v>
      </c>
      <c r="G19" s="35">
        <f t="shared" si="1"/>
        <v>1.65</v>
      </c>
      <c r="H19" s="35">
        <f t="shared" si="1"/>
        <v>3.4</v>
      </c>
    </row>
    <row r="20" spans="1:10" ht="30">
      <c r="A20" s="37">
        <v>3</v>
      </c>
      <c r="B20" s="38" t="s">
        <v>32</v>
      </c>
      <c r="C20" s="27">
        <f t="shared" ref="C20:D20" si="2">C14-C19</f>
        <v>-0.81</v>
      </c>
      <c r="D20" s="39">
        <f t="shared" si="2"/>
        <v>-0.41000000000000014</v>
      </c>
      <c r="E20" s="27">
        <f>E14-E19</f>
        <v>0.15999999999999992</v>
      </c>
      <c r="F20" s="27">
        <f>F14-F19</f>
        <v>-1.2199999999999998</v>
      </c>
      <c r="G20" s="27">
        <f>G14-G19</f>
        <v>0.71</v>
      </c>
      <c r="H20" s="27">
        <f>H14-H19</f>
        <v>10.25</v>
      </c>
    </row>
    <row r="21" spans="1:10">
      <c r="A21" s="37">
        <v>4</v>
      </c>
      <c r="B21" s="40" t="s">
        <v>33</v>
      </c>
      <c r="C21" s="41">
        <v>0</v>
      </c>
      <c r="D21" s="42">
        <v>0</v>
      </c>
      <c r="E21" s="41">
        <v>0</v>
      </c>
      <c r="F21" s="41">
        <v>0</v>
      </c>
      <c r="G21" s="41">
        <v>0</v>
      </c>
      <c r="H21" s="41">
        <v>0</v>
      </c>
    </row>
    <row r="22" spans="1:10">
      <c r="A22" s="37">
        <v>5</v>
      </c>
      <c r="B22" s="38" t="s">
        <v>34</v>
      </c>
      <c r="C22" s="27">
        <f>C20+C21</f>
        <v>-0.81</v>
      </c>
      <c r="D22" s="27">
        <f t="shared" ref="D22:H22" si="3">D20+D21</f>
        <v>-0.41000000000000014</v>
      </c>
      <c r="E22" s="27">
        <f t="shared" si="3"/>
        <v>0.15999999999999992</v>
      </c>
      <c r="F22" s="27">
        <f t="shared" si="3"/>
        <v>-1.2199999999999998</v>
      </c>
      <c r="G22" s="27">
        <f t="shared" si="3"/>
        <v>0.71</v>
      </c>
      <c r="H22" s="27">
        <f t="shared" si="3"/>
        <v>10.25</v>
      </c>
    </row>
    <row r="23" spans="1:10">
      <c r="A23" s="25">
        <v>6</v>
      </c>
      <c r="B23" s="43" t="s">
        <v>35</v>
      </c>
      <c r="C23" s="41">
        <v>0</v>
      </c>
      <c r="D23" s="42">
        <v>0</v>
      </c>
      <c r="E23" s="41">
        <v>0.1</v>
      </c>
      <c r="F23" s="41">
        <v>0</v>
      </c>
      <c r="G23" s="41">
        <v>0.18</v>
      </c>
      <c r="H23" s="41">
        <v>0.2</v>
      </c>
    </row>
    <row r="24" spans="1:10" ht="30">
      <c r="A24" s="37">
        <v>7</v>
      </c>
      <c r="B24" s="38" t="s">
        <v>36</v>
      </c>
      <c r="C24" s="27">
        <f t="shared" ref="C24:G24" si="4">C22-C23</f>
        <v>-0.81</v>
      </c>
      <c r="D24" s="39">
        <f t="shared" si="4"/>
        <v>-0.41000000000000014</v>
      </c>
      <c r="E24" s="39">
        <f t="shared" si="4"/>
        <v>5.9999999999999915E-2</v>
      </c>
      <c r="F24" s="39">
        <f t="shared" si="4"/>
        <v>-1.2199999999999998</v>
      </c>
      <c r="G24" s="39">
        <f t="shared" si="4"/>
        <v>0.53</v>
      </c>
      <c r="H24" s="27">
        <f>H22-H23</f>
        <v>10.050000000000001</v>
      </c>
    </row>
    <row r="25" spans="1:10">
      <c r="A25" s="25">
        <v>8</v>
      </c>
      <c r="B25" s="40" t="s">
        <v>37</v>
      </c>
      <c r="C25" s="41">
        <v>0</v>
      </c>
      <c r="D25" s="42">
        <v>0</v>
      </c>
      <c r="E25" s="41">
        <v>0</v>
      </c>
      <c r="F25" s="41">
        <v>0</v>
      </c>
      <c r="G25" s="41">
        <v>0</v>
      </c>
      <c r="H25" s="41">
        <v>1.92</v>
      </c>
    </row>
    <row r="26" spans="1:10">
      <c r="A26" s="17">
        <v>9</v>
      </c>
      <c r="B26" s="44" t="s">
        <v>38</v>
      </c>
      <c r="C26" s="35">
        <f>C24-C25</f>
        <v>-0.81</v>
      </c>
      <c r="D26" s="35">
        <f t="shared" ref="D26:H26" si="5">D24-D25</f>
        <v>-0.41000000000000014</v>
      </c>
      <c r="E26" s="35">
        <f t="shared" si="5"/>
        <v>5.9999999999999915E-2</v>
      </c>
      <c r="F26" s="35">
        <f t="shared" si="5"/>
        <v>-1.2199999999999998</v>
      </c>
      <c r="G26" s="35">
        <f t="shared" si="5"/>
        <v>0.53</v>
      </c>
      <c r="H26" s="35">
        <f t="shared" si="5"/>
        <v>8.1300000000000008</v>
      </c>
    </row>
    <row r="27" spans="1:10">
      <c r="A27" s="25">
        <v>10</v>
      </c>
      <c r="B27" s="40" t="s">
        <v>39</v>
      </c>
      <c r="C27" s="41">
        <f>12250000/100000</f>
        <v>122.5</v>
      </c>
      <c r="D27" s="41">
        <f t="shared" ref="D27:H27" si="6">12250000/100000</f>
        <v>122.5</v>
      </c>
      <c r="E27" s="41">
        <f t="shared" si="6"/>
        <v>122.5</v>
      </c>
      <c r="F27" s="41">
        <f t="shared" si="6"/>
        <v>122.5</v>
      </c>
      <c r="G27" s="41">
        <f t="shared" si="6"/>
        <v>122.5</v>
      </c>
      <c r="H27" s="41">
        <f t="shared" si="6"/>
        <v>122.5</v>
      </c>
    </row>
    <row r="28" spans="1:10">
      <c r="A28" s="25">
        <v>11</v>
      </c>
      <c r="B28" s="40" t="s">
        <v>40</v>
      </c>
      <c r="C28" s="45">
        <v>0</v>
      </c>
      <c r="D28" s="46">
        <v>0</v>
      </c>
      <c r="E28" s="45">
        <v>0</v>
      </c>
      <c r="F28" s="45">
        <v>0</v>
      </c>
      <c r="G28" s="45">
        <v>0</v>
      </c>
      <c r="H28" s="41">
        <f>8928017/100000</f>
        <v>89.280169999999998</v>
      </c>
    </row>
    <row r="29" spans="1:10">
      <c r="A29" s="34">
        <v>12</v>
      </c>
      <c r="B29" s="47" t="s">
        <v>41</v>
      </c>
      <c r="C29" s="28"/>
      <c r="D29" s="29"/>
      <c r="E29" s="28"/>
      <c r="F29" s="28"/>
      <c r="G29" s="28"/>
      <c r="H29" s="28"/>
    </row>
    <row r="30" spans="1:10">
      <c r="A30" s="21"/>
      <c r="B30" s="48" t="s">
        <v>42</v>
      </c>
      <c r="C30" s="23">
        <f t="shared" ref="C30:G30" si="7">C26/(C27/10)</f>
        <v>-6.6122448979591839E-2</v>
      </c>
      <c r="D30" s="23">
        <f t="shared" si="7"/>
        <v>-3.3469387755102054E-2</v>
      </c>
      <c r="E30" s="23">
        <f t="shared" si="7"/>
        <v>4.8979591836734622E-3</v>
      </c>
      <c r="F30" s="23">
        <f t="shared" si="7"/>
        <v>-9.959183673469385E-2</v>
      </c>
      <c r="G30" s="23">
        <f t="shared" si="7"/>
        <v>4.3265306122448985E-2</v>
      </c>
      <c r="H30" s="23">
        <f>H26/(H27/10)</f>
        <v>0.66367346938775518</v>
      </c>
      <c r="J30" s="49"/>
    </row>
    <row r="31" spans="1:10">
      <c r="B31" s="51"/>
      <c r="C31" s="52"/>
      <c r="D31" s="52"/>
      <c r="E31" s="52"/>
      <c r="F31" s="52"/>
      <c r="G31" s="52"/>
      <c r="H31" s="52"/>
    </row>
    <row r="32" spans="1:10">
      <c r="A32" s="6" t="s">
        <v>43</v>
      </c>
      <c r="B32" s="51"/>
      <c r="C32" s="33"/>
      <c r="D32" s="52"/>
      <c r="E32" s="52"/>
      <c r="F32" s="52"/>
      <c r="G32" s="52"/>
      <c r="H32" s="52"/>
    </row>
    <row r="33" spans="1:8">
      <c r="A33" s="53" t="s">
        <v>44</v>
      </c>
      <c r="B33" s="44" t="s">
        <v>45</v>
      </c>
      <c r="C33" s="28"/>
      <c r="D33" s="28"/>
      <c r="E33" s="28"/>
      <c r="F33" s="28"/>
      <c r="G33" s="28"/>
      <c r="H33" s="28"/>
    </row>
    <row r="34" spans="1:8">
      <c r="A34" s="54">
        <v>1</v>
      </c>
      <c r="B34" s="55" t="s">
        <v>46</v>
      </c>
      <c r="C34" s="32">
        <f>769050/100000</f>
        <v>7.6905000000000001</v>
      </c>
      <c r="D34" s="32">
        <f t="shared" ref="D34:H34" si="8">769050/100000</f>
        <v>7.6905000000000001</v>
      </c>
      <c r="E34" s="32">
        <f t="shared" si="8"/>
        <v>7.6905000000000001</v>
      </c>
      <c r="F34" s="32">
        <f t="shared" si="8"/>
        <v>7.6905000000000001</v>
      </c>
      <c r="G34" s="32">
        <f t="shared" si="8"/>
        <v>7.6905000000000001</v>
      </c>
      <c r="H34" s="32">
        <f t="shared" si="8"/>
        <v>7.6905000000000001</v>
      </c>
    </row>
    <row r="35" spans="1:8">
      <c r="A35" s="56"/>
      <c r="B35" s="48" t="s">
        <v>47</v>
      </c>
      <c r="C35" s="57">
        <f t="shared" ref="C35:H35" si="9">(C34)/(C27/10)</f>
        <v>0.62779591836734694</v>
      </c>
      <c r="D35" s="57">
        <f t="shared" si="9"/>
        <v>0.62779591836734694</v>
      </c>
      <c r="E35" s="57">
        <f t="shared" si="9"/>
        <v>0.62779591836734694</v>
      </c>
      <c r="F35" s="57">
        <f t="shared" si="9"/>
        <v>0.62779591836734694</v>
      </c>
      <c r="G35" s="57">
        <f t="shared" si="9"/>
        <v>0.62779591836734694</v>
      </c>
      <c r="H35" s="57">
        <f t="shared" si="9"/>
        <v>0.62779591836734694</v>
      </c>
    </row>
    <row r="36" spans="1:8" ht="30">
      <c r="A36" s="53">
        <v>2</v>
      </c>
      <c r="B36" s="44" t="s">
        <v>48</v>
      </c>
      <c r="C36" s="28"/>
      <c r="D36" s="28"/>
      <c r="E36" s="28"/>
      <c r="F36" s="28"/>
      <c r="G36" s="28"/>
      <c r="H36" s="28"/>
    </row>
    <row r="37" spans="1:8">
      <c r="A37" s="54" t="s">
        <v>26</v>
      </c>
      <c r="B37" s="55" t="s">
        <v>49</v>
      </c>
      <c r="C37" s="32"/>
      <c r="D37" s="32"/>
      <c r="E37" s="32"/>
      <c r="F37" s="32"/>
      <c r="G37" s="32"/>
      <c r="H37" s="32"/>
    </row>
    <row r="38" spans="1:8">
      <c r="A38" s="54"/>
      <c r="B38" s="55" t="s">
        <v>46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</row>
    <row r="39" spans="1:8" ht="33">
      <c r="A39" s="54"/>
      <c r="B39" s="55" t="s">
        <v>50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ht="33">
      <c r="A40" s="54"/>
      <c r="B40" s="55" t="s">
        <v>51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>
      <c r="A41" s="54" t="s">
        <v>22</v>
      </c>
      <c r="B41" s="55" t="s">
        <v>52</v>
      </c>
      <c r="C41" s="32"/>
      <c r="D41" s="32"/>
      <c r="E41" s="32"/>
      <c r="F41" s="32"/>
      <c r="G41" s="32"/>
      <c r="H41" s="32"/>
    </row>
    <row r="42" spans="1:8">
      <c r="A42" s="54"/>
      <c r="B42" s="55" t="s">
        <v>46</v>
      </c>
      <c r="C42" s="32">
        <f>455950/100000</f>
        <v>4.5594999999999999</v>
      </c>
      <c r="D42" s="32">
        <f t="shared" ref="D42:H42" si="10">455950/100000</f>
        <v>4.5594999999999999</v>
      </c>
      <c r="E42" s="32">
        <f t="shared" si="10"/>
        <v>4.5594999999999999</v>
      </c>
      <c r="F42" s="32">
        <f t="shared" si="10"/>
        <v>4.5594999999999999</v>
      </c>
      <c r="G42" s="32">
        <f t="shared" si="10"/>
        <v>4.5594999999999999</v>
      </c>
      <c r="H42" s="32">
        <f t="shared" si="10"/>
        <v>4.5594999999999999</v>
      </c>
    </row>
    <row r="43" spans="1:8" ht="33">
      <c r="A43" s="54"/>
      <c r="B43" s="55" t="s">
        <v>50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</row>
    <row r="44" spans="1:8" ht="33">
      <c r="A44" s="56"/>
      <c r="B44" s="48" t="s">
        <v>51</v>
      </c>
      <c r="C44" s="57">
        <f t="shared" ref="C44:H44" si="11">C42/(C27/10)</f>
        <v>0.37220408163265306</v>
      </c>
      <c r="D44" s="57">
        <f t="shared" si="11"/>
        <v>0.37220408163265306</v>
      </c>
      <c r="E44" s="57">
        <f t="shared" si="11"/>
        <v>0.37220408163265306</v>
      </c>
      <c r="F44" s="57">
        <f t="shared" si="11"/>
        <v>0.37220408163265306</v>
      </c>
      <c r="G44" s="57">
        <f t="shared" si="11"/>
        <v>0.37220408163265306</v>
      </c>
      <c r="H44" s="57">
        <f t="shared" si="11"/>
        <v>0.37220408163265306</v>
      </c>
    </row>
    <row r="46" spans="1:8">
      <c r="A46" s="59" t="s">
        <v>53</v>
      </c>
      <c r="B46" s="11" t="s">
        <v>54</v>
      </c>
      <c r="C46" s="11" t="s">
        <v>55</v>
      </c>
      <c r="D46" s="59"/>
      <c r="E46" s="59"/>
      <c r="F46" s="59"/>
      <c r="G46" s="59"/>
      <c r="H46" s="59"/>
    </row>
    <row r="47" spans="1:8">
      <c r="A47" s="60"/>
      <c r="B47" s="61" t="s">
        <v>56</v>
      </c>
      <c r="C47" s="62" t="s">
        <v>57</v>
      </c>
      <c r="D47" s="60"/>
      <c r="E47" s="60"/>
      <c r="F47" s="60"/>
      <c r="G47" s="60"/>
      <c r="H47" s="60"/>
    </row>
    <row r="48" spans="1:8">
      <c r="A48" s="60"/>
      <c r="B48" s="63" t="s">
        <v>58</v>
      </c>
      <c r="C48" s="62" t="s">
        <v>57</v>
      </c>
      <c r="D48" s="60"/>
      <c r="E48" s="60"/>
      <c r="F48" s="60"/>
      <c r="G48" s="60"/>
      <c r="H48" s="60"/>
    </row>
    <row r="49" spans="1:8">
      <c r="A49" s="60"/>
      <c r="B49" s="63" t="s">
        <v>59</v>
      </c>
      <c r="C49" s="62" t="s">
        <v>57</v>
      </c>
      <c r="D49" s="60"/>
      <c r="E49" s="60"/>
      <c r="F49" s="60"/>
      <c r="G49" s="60"/>
      <c r="H49" s="60"/>
    </row>
    <row r="50" spans="1:8">
      <c r="A50" s="60"/>
      <c r="B50" s="64" t="s">
        <v>60</v>
      </c>
      <c r="C50" s="65" t="s">
        <v>57</v>
      </c>
      <c r="D50" s="60"/>
      <c r="E50" s="60"/>
      <c r="F50" s="60"/>
      <c r="G50" s="60"/>
      <c r="H50" s="60"/>
    </row>
    <row r="58" spans="1:8">
      <c r="H58" s="4" t="s">
        <v>7</v>
      </c>
    </row>
    <row r="59" spans="1:8">
      <c r="B59" s="66" t="s">
        <v>61</v>
      </c>
      <c r="C59" s="66"/>
    </row>
    <row r="60" spans="1:8">
      <c r="A60" s="13"/>
      <c r="B60" s="40"/>
      <c r="C60" s="43"/>
      <c r="D60" s="43"/>
      <c r="E60" s="43"/>
      <c r="F60" s="67"/>
      <c r="G60" s="67" t="s">
        <v>62</v>
      </c>
      <c r="H60" s="68" t="s">
        <v>63</v>
      </c>
    </row>
    <row r="61" spans="1:8" ht="30">
      <c r="A61" s="54"/>
      <c r="B61" s="69" t="s">
        <v>9</v>
      </c>
      <c r="C61" s="31"/>
      <c r="D61" s="31"/>
      <c r="E61" s="31"/>
      <c r="F61" s="70"/>
      <c r="G61" s="71" t="s">
        <v>64</v>
      </c>
      <c r="H61" s="72" t="s">
        <v>65</v>
      </c>
    </row>
    <row r="62" spans="1:8">
      <c r="A62" s="73" t="s">
        <v>44</v>
      </c>
      <c r="B62" s="74" t="s">
        <v>66</v>
      </c>
      <c r="C62" s="31"/>
      <c r="D62" s="31"/>
      <c r="E62" s="31"/>
      <c r="F62" s="31"/>
      <c r="G62" s="75"/>
      <c r="H62" s="76"/>
    </row>
    <row r="63" spans="1:8">
      <c r="A63" s="77">
        <v>1</v>
      </c>
      <c r="B63" s="78" t="s">
        <v>67</v>
      </c>
      <c r="C63" s="31"/>
      <c r="D63" s="31"/>
      <c r="E63" s="31"/>
      <c r="F63" s="79"/>
      <c r="G63" s="80"/>
      <c r="H63" s="81"/>
    </row>
    <row r="64" spans="1:8">
      <c r="A64" s="82" t="s">
        <v>26</v>
      </c>
      <c r="B64" s="55" t="s">
        <v>68</v>
      </c>
      <c r="C64" s="31"/>
      <c r="D64" s="31"/>
      <c r="E64" s="31"/>
      <c r="F64" s="79"/>
      <c r="G64" s="80">
        <v>122.5</v>
      </c>
      <c r="H64" s="81">
        <v>122.5</v>
      </c>
    </row>
    <row r="65" spans="1:8">
      <c r="A65" s="82" t="s">
        <v>22</v>
      </c>
      <c r="B65" s="31" t="s">
        <v>69</v>
      </c>
      <c r="C65" s="31"/>
      <c r="D65" s="31"/>
      <c r="E65" s="31"/>
      <c r="F65" s="79"/>
      <c r="G65" s="80">
        <v>88.05</v>
      </c>
      <c r="H65" s="81">
        <v>89.28</v>
      </c>
    </row>
    <row r="66" spans="1:8">
      <c r="A66" s="82"/>
      <c r="B66" s="74"/>
      <c r="C66" s="31"/>
      <c r="D66" s="31"/>
      <c r="E66" s="31"/>
      <c r="F66" s="83"/>
      <c r="G66" s="84">
        <f>SUM(G64:G65)</f>
        <v>210.55</v>
      </c>
      <c r="H66" s="85">
        <f>SUM(H64:H65)</f>
        <v>211.78</v>
      </c>
    </row>
    <row r="67" spans="1:8">
      <c r="A67" s="77">
        <v>2</v>
      </c>
      <c r="B67" s="78" t="s">
        <v>70</v>
      </c>
      <c r="C67" s="31"/>
      <c r="D67" s="31"/>
      <c r="E67" s="31"/>
      <c r="F67" s="79"/>
      <c r="G67" s="80"/>
      <c r="H67" s="81"/>
    </row>
    <row r="68" spans="1:8">
      <c r="A68" s="82" t="s">
        <v>26</v>
      </c>
      <c r="B68" s="55" t="s">
        <v>71</v>
      </c>
      <c r="C68" s="31"/>
      <c r="D68" s="31"/>
      <c r="E68" s="31"/>
      <c r="F68" s="79"/>
      <c r="G68" s="80">
        <v>0</v>
      </c>
      <c r="H68" s="81">
        <v>0</v>
      </c>
    </row>
    <row r="69" spans="1:8">
      <c r="A69" s="82" t="s">
        <v>22</v>
      </c>
      <c r="B69" s="31" t="s">
        <v>72</v>
      </c>
      <c r="C69" s="31"/>
      <c r="D69" s="31"/>
      <c r="E69" s="31"/>
      <c r="F69" s="79"/>
      <c r="G69" s="80">
        <v>0.12</v>
      </c>
      <c r="H69" s="81">
        <v>0.28000000000000003</v>
      </c>
    </row>
    <row r="70" spans="1:8">
      <c r="A70" s="82" t="s">
        <v>29</v>
      </c>
      <c r="B70" s="55" t="s">
        <v>73</v>
      </c>
      <c r="C70" s="31"/>
      <c r="D70" s="31"/>
      <c r="E70" s="31"/>
      <c r="F70" s="79"/>
      <c r="G70" s="80">
        <v>0</v>
      </c>
      <c r="H70" s="81">
        <v>0.04</v>
      </c>
    </row>
    <row r="71" spans="1:8">
      <c r="A71" s="82" t="s">
        <v>74</v>
      </c>
      <c r="B71" s="31" t="s">
        <v>75</v>
      </c>
      <c r="C71" s="31"/>
      <c r="D71" s="31"/>
      <c r="E71" s="31"/>
      <c r="F71" s="79"/>
      <c r="G71" s="80">
        <v>2.0699999999999998</v>
      </c>
      <c r="H71" s="81">
        <v>2.0699999999999998</v>
      </c>
    </row>
    <row r="72" spans="1:8">
      <c r="A72" s="82"/>
      <c r="B72" s="74"/>
      <c r="C72" s="31"/>
      <c r="D72" s="31"/>
      <c r="E72" s="31"/>
      <c r="F72" s="83"/>
      <c r="G72" s="84">
        <f>SUM(G68:G71)</f>
        <v>2.19</v>
      </c>
      <c r="H72" s="85">
        <f>SUM(H68:H71)</f>
        <v>2.3899999999999997</v>
      </c>
    </row>
    <row r="73" spans="1:8" ht="17.25" thickBot="1">
      <c r="A73" s="82"/>
      <c r="B73" s="78"/>
      <c r="C73" s="31"/>
      <c r="D73" s="31"/>
      <c r="E73" s="31"/>
      <c r="F73" s="83"/>
      <c r="G73" s="86">
        <f>G66+G72</f>
        <v>212.74</v>
      </c>
      <c r="H73" s="87">
        <f>H66+H72</f>
        <v>214.17</v>
      </c>
    </row>
    <row r="74" spans="1:8" ht="17.25" thickTop="1">
      <c r="A74" s="82"/>
      <c r="B74" s="31"/>
      <c r="C74" s="31"/>
      <c r="D74" s="31"/>
      <c r="E74" s="31"/>
      <c r="F74" s="79"/>
      <c r="G74" s="80"/>
      <c r="H74" s="81"/>
    </row>
    <row r="75" spans="1:8">
      <c r="A75" s="88" t="s">
        <v>53</v>
      </c>
      <c r="B75" s="18" t="s">
        <v>76</v>
      </c>
      <c r="C75" s="20"/>
      <c r="D75" s="20"/>
      <c r="E75" s="20"/>
      <c r="F75" s="89"/>
      <c r="G75" s="90"/>
      <c r="H75" s="91"/>
    </row>
    <row r="76" spans="1:8">
      <c r="A76" s="77">
        <v>1</v>
      </c>
      <c r="B76" s="78" t="s">
        <v>77</v>
      </c>
      <c r="C76" s="31"/>
      <c r="D76" s="31"/>
      <c r="E76" s="31"/>
      <c r="F76" s="31"/>
      <c r="G76" s="75"/>
      <c r="H76" s="76"/>
    </row>
    <row r="77" spans="1:8">
      <c r="A77" s="82" t="s">
        <v>26</v>
      </c>
      <c r="B77" s="31" t="s">
        <v>78</v>
      </c>
      <c r="C77" s="31"/>
      <c r="D77" s="31"/>
      <c r="E77" s="31"/>
      <c r="F77" s="79"/>
      <c r="G77" s="80">
        <v>150.85</v>
      </c>
      <c r="H77" s="81">
        <v>150.85</v>
      </c>
    </row>
    <row r="78" spans="1:8">
      <c r="A78" s="82"/>
      <c r="B78" s="78"/>
      <c r="C78" s="31"/>
      <c r="D78" s="31"/>
      <c r="E78" s="31"/>
      <c r="F78" s="83"/>
      <c r="G78" s="84">
        <f>G77</f>
        <v>150.85</v>
      </c>
      <c r="H78" s="85">
        <f>H77</f>
        <v>150.85</v>
      </c>
    </row>
    <row r="79" spans="1:8">
      <c r="A79" s="77">
        <v>2</v>
      </c>
      <c r="B79" s="78" t="s">
        <v>79</v>
      </c>
      <c r="C79" s="31"/>
      <c r="D79" s="31"/>
      <c r="E79" s="31"/>
      <c r="F79" s="79"/>
      <c r="G79" s="80"/>
      <c r="H79" s="81"/>
    </row>
    <row r="80" spans="1:8">
      <c r="A80" s="82" t="s">
        <v>26</v>
      </c>
      <c r="B80" s="31" t="s">
        <v>80</v>
      </c>
      <c r="C80" s="31"/>
      <c r="D80" s="31"/>
      <c r="E80" s="31"/>
      <c r="F80" s="79"/>
      <c r="G80" s="80">
        <v>0.18</v>
      </c>
      <c r="H80" s="81">
        <v>0.18</v>
      </c>
    </row>
    <row r="81" spans="1:8">
      <c r="A81" s="82" t="s">
        <v>22</v>
      </c>
      <c r="B81" s="31" t="s">
        <v>81</v>
      </c>
      <c r="C81" s="31"/>
      <c r="D81" s="31"/>
      <c r="E81" s="31"/>
      <c r="F81" s="79"/>
      <c r="G81" s="80">
        <v>0</v>
      </c>
      <c r="H81" s="81">
        <v>11.2</v>
      </c>
    </row>
    <row r="82" spans="1:8">
      <c r="A82" s="82" t="s">
        <v>29</v>
      </c>
      <c r="B82" s="31" t="s">
        <v>82</v>
      </c>
      <c r="C82" s="31"/>
      <c r="D82" s="31"/>
      <c r="E82" s="31"/>
      <c r="F82" s="79"/>
      <c r="G82" s="80">
        <v>6.24</v>
      </c>
      <c r="H82" s="81">
        <v>1.34</v>
      </c>
    </row>
    <row r="83" spans="1:8">
      <c r="A83" s="82" t="s">
        <v>74</v>
      </c>
      <c r="B83" s="31" t="s">
        <v>83</v>
      </c>
      <c r="C83" s="31"/>
      <c r="D83" s="31"/>
      <c r="E83" s="31"/>
      <c r="F83" s="79"/>
      <c r="G83" s="80">
        <v>50.33</v>
      </c>
      <c r="H83" s="81">
        <v>47.1</v>
      </c>
    </row>
    <row r="84" spans="1:8">
      <c r="A84" s="82" t="s">
        <v>84</v>
      </c>
      <c r="B84" s="31" t="s">
        <v>85</v>
      </c>
      <c r="C84" s="31"/>
      <c r="D84" s="31"/>
      <c r="E84" s="31"/>
      <c r="F84" s="79"/>
      <c r="G84" s="80">
        <v>5.14</v>
      </c>
      <c r="H84" s="81">
        <v>3.5</v>
      </c>
    </row>
    <row r="85" spans="1:8">
      <c r="A85" s="54"/>
      <c r="B85" s="78"/>
      <c r="C85" s="31"/>
      <c r="D85" s="31"/>
      <c r="E85" s="31"/>
      <c r="F85" s="83"/>
      <c r="G85" s="84">
        <f>SUM(G80:G84)</f>
        <v>61.89</v>
      </c>
      <c r="H85" s="85">
        <f>SUM(H80:H84)</f>
        <v>63.32</v>
      </c>
    </row>
    <row r="86" spans="1:8" ht="17.25" thickBot="1">
      <c r="A86" s="54"/>
      <c r="B86" s="78" t="s">
        <v>86</v>
      </c>
      <c r="C86" s="31"/>
      <c r="D86" s="31"/>
      <c r="E86" s="31"/>
      <c r="F86" s="83"/>
      <c r="G86" s="86">
        <f>G77+G85</f>
        <v>212.74</v>
      </c>
      <c r="H86" s="87">
        <f>H77+H85</f>
        <v>214.17</v>
      </c>
    </row>
    <row r="87" spans="1:8" ht="17.25" thickTop="1">
      <c r="A87" s="56"/>
      <c r="B87" s="92"/>
      <c r="C87" s="22"/>
      <c r="D87" s="22"/>
      <c r="E87" s="93"/>
      <c r="F87" s="93"/>
      <c r="G87" s="94"/>
      <c r="H87" s="95"/>
    </row>
    <row r="89" spans="1:8">
      <c r="A89" s="59" t="s">
        <v>87</v>
      </c>
    </row>
    <row r="90" spans="1:8" ht="36.75" customHeight="1">
      <c r="A90" s="96">
        <v>1</v>
      </c>
      <c r="B90" s="97" t="s">
        <v>88</v>
      </c>
      <c r="C90" s="97"/>
      <c r="D90" s="97"/>
      <c r="E90" s="97"/>
      <c r="F90" s="97"/>
      <c r="G90" s="97"/>
      <c r="H90" s="97"/>
    </row>
    <row r="91" spans="1:8">
      <c r="A91" s="50">
        <v>2</v>
      </c>
      <c r="B91" s="98" t="s">
        <v>89</v>
      </c>
      <c r="C91" s="98"/>
      <c r="D91" s="98"/>
      <c r="E91" s="98"/>
      <c r="F91" s="98"/>
      <c r="G91" s="98"/>
      <c r="H91" s="98"/>
    </row>
    <row r="92" spans="1:8">
      <c r="A92" s="96">
        <v>3</v>
      </c>
      <c r="B92" s="98" t="s">
        <v>90</v>
      </c>
      <c r="C92" s="98"/>
      <c r="D92" s="98"/>
      <c r="E92" s="98"/>
      <c r="F92" s="98"/>
      <c r="G92" s="98"/>
      <c r="H92" s="98"/>
    </row>
    <row r="93" spans="1:8">
      <c r="A93" s="50">
        <v>4</v>
      </c>
      <c r="B93" s="97" t="s">
        <v>91</v>
      </c>
      <c r="C93" s="97"/>
      <c r="D93" s="97"/>
      <c r="E93" s="97"/>
      <c r="F93" s="97"/>
      <c r="G93" s="97"/>
      <c r="H93" s="97"/>
    </row>
    <row r="97" spans="1:8">
      <c r="E97" s="99" t="s">
        <v>92</v>
      </c>
      <c r="F97" s="99"/>
      <c r="G97" s="99"/>
      <c r="H97" s="99"/>
    </row>
    <row r="98" spans="1:8">
      <c r="E98" s="99" t="s">
        <v>93</v>
      </c>
      <c r="F98" s="99"/>
      <c r="G98" s="99"/>
      <c r="H98" s="99"/>
    </row>
    <row r="99" spans="1:8">
      <c r="E99" s="6"/>
      <c r="F99" s="6"/>
      <c r="G99" s="6"/>
      <c r="H99" s="6"/>
    </row>
    <row r="100" spans="1:8">
      <c r="E100" s="6"/>
      <c r="F100" s="6"/>
      <c r="G100" s="6"/>
      <c r="H100" s="6"/>
    </row>
    <row r="101" spans="1:8">
      <c r="E101" s="6"/>
      <c r="F101" s="6"/>
      <c r="G101" s="6"/>
      <c r="H101" s="6"/>
    </row>
    <row r="102" spans="1:8">
      <c r="E102" s="100" t="s">
        <v>94</v>
      </c>
      <c r="F102" s="100"/>
      <c r="G102" s="100"/>
      <c r="H102" s="100"/>
    </row>
    <row r="103" spans="1:8">
      <c r="A103" s="59" t="s">
        <v>95</v>
      </c>
      <c r="B103" s="2" t="s">
        <v>96</v>
      </c>
      <c r="E103" s="100" t="s">
        <v>97</v>
      </c>
      <c r="F103" s="100"/>
      <c r="G103" s="100"/>
      <c r="H103" s="100"/>
    </row>
    <row r="104" spans="1:8">
      <c r="A104" s="2"/>
      <c r="E104" s="2" t="s">
        <v>98</v>
      </c>
    </row>
  </sheetData>
  <mergeCells count="17">
    <mergeCell ref="B91:H91"/>
    <mergeCell ref="B92:H92"/>
    <mergeCell ref="B93:H93"/>
    <mergeCell ref="E97:H97"/>
    <mergeCell ref="E98:H98"/>
    <mergeCell ref="A9:A10"/>
    <mergeCell ref="B9:B10"/>
    <mergeCell ref="C9:E9"/>
    <mergeCell ref="F9:G9"/>
    <mergeCell ref="B59:C59"/>
    <mergeCell ref="B90:H90"/>
    <mergeCell ref="A1:H1"/>
    <mergeCell ref="A2:H2"/>
    <mergeCell ref="A3:H3"/>
    <mergeCell ref="A4:H4"/>
    <mergeCell ref="A5:H5"/>
    <mergeCell ref="A7:H7"/>
  </mergeCells>
  <pageMargins left="0.47" right="0.22" top="0.2" bottom="0.21" header="0.16" footer="0.17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2014-11-15T09:23:21Z</dcterms:created>
  <dcterms:modified xsi:type="dcterms:W3CDTF">2014-11-15T09:23:54Z</dcterms:modified>
</cp:coreProperties>
</file>